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0" yWindow="15" windowWidth="8415" windowHeight="5730" activeTab="0"/>
  </bookViews>
  <sheets>
    <sheet name="Sheet1" sheetId="1" r:id="rId1"/>
    <sheet name="Sheet2" sheetId="2" r:id="rId2"/>
  </sheets>
  <definedNames>
    <definedName name="Asbestor_Total_Alternates">'Sheet2'!$M$21</definedName>
    <definedName name="Asbestos">'Sheet1'!$N$25</definedName>
    <definedName name="Asbestos_Total">'Sheet2'!$L$8</definedName>
    <definedName name="Asbestos_Total_Alternates">'Sheet2'!$M$21</definedName>
    <definedName name="Contingency">'Sheet1'!$N$30</definedName>
    <definedName name="Electrical">'Sheet1'!$N$24</definedName>
    <definedName name="Electrical_Total">'Sheet2'!$L$7</definedName>
    <definedName name="Electrical_Total_Alternates">'Sheet2'!$M$20</definedName>
    <definedName name="General">'Sheet1'!$N$20</definedName>
    <definedName name="General_Total">'Sheet2'!$L$3</definedName>
    <definedName name="General_Total_Alternates">'Sheet2'!$M$16</definedName>
    <definedName name="GSF">'Sheet1'!$J$11</definedName>
    <definedName name="Heating">'Sheet1'!$N$22</definedName>
    <definedName name="Heating_Total">'Sheet2'!$L$5</definedName>
    <definedName name="Heating_Total_Alternates">'Sheet2'!$M$18</definedName>
    <definedName name="Line_1">'Sheet1'!$G$17</definedName>
    <definedName name="Line_10">'Sheet1'!$G$26</definedName>
    <definedName name="Line_10a">'Sheet1'!$G$27</definedName>
    <definedName name="Line_10b">'Sheet1'!$G$28</definedName>
    <definedName name="Line_10c">'Sheet1'!$G$29</definedName>
    <definedName name="Line_10d">'Sheet1'!$G$30</definedName>
    <definedName name="Line_10f">'Sheet1'!$G$32</definedName>
    <definedName name="Line_10g">'Sheet1'!$G$33</definedName>
    <definedName name="Line_10h">'Sheet1'!$G$34</definedName>
    <definedName name="Line_10i">'Sheet1'!$G$35</definedName>
    <definedName name="Line_11">'Sheet1'!$G$41</definedName>
    <definedName name="Line_12">'Sheet1'!$G$45</definedName>
    <definedName name="Line_13">'Sheet1'!$N$32</definedName>
    <definedName name="Line_14">'Sheet1'!$N$34</definedName>
    <definedName name="Line_15">'Sheet1'!$N$35</definedName>
    <definedName name="Line_16">'Sheet1'!$N$39</definedName>
    <definedName name="Line_17">'Sheet1'!$N$42</definedName>
    <definedName name="Line_18">'Sheet1'!$N$45</definedName>
    <definedName name="Line_2">'Sheet1'!$G$18</definedName>
    <definedName name="Line_3">'Sheet1'!$G$19</definedName>
    <definedName name="Line_4">'Sheet1'!$G$20</definedName>
    <definedName name="Line_5">'Sheet1'!$G$21</definedName>
    <definedName name="Line_6">'Sheet1'!$G$22</definedName>
    <definedName name="Line_7">'Sheet1'!$G$23</definedName>
    <definedName name="Line_8">'Sheet1'!$G$24</definedName>
    <definedName name="Line_9">'Sheet1'!$G$25</definedName>
    <definedName name="Other_1">'Sheet1'!$N$27</definedName>
    <definedName name="Other_1_Total">'Sheet2'!$L$10</definedName>
    <definedName name="Other_1_Total_Alternates">'Sheet2'!$M$23</definedName>
    <definedName name="Other_2">'Sheet1'!$N$28</definedName>
    <definedName name="Other_2_Total">'Sheet2'!$L$11</definedName>
    <definedName name="Other_2_Total_Alternates">'Sheet2'!$M$24</definedName>
    <definedName name="Other_3">'Sheet1'!$N$29</definedName>
    <definedName name="Other_3_Total">'Sheet2'!$L$12</definedName>
    <definedName name="Other_3_Total_Alterantes">'Sheet2'!$M$25</definedName>
    <definedName name="Other_3_Total_Alternates">'Sheet2'!$M$25</definedName>
    <definedName name="Plumbing">'Sheet1'!$N$21</definedName>
    <definedName name="Plumbing_Total">'Sheet2'!$L$4</definedName>
    <definedName name="Plumbing_Total_Alternates">'Sheet2'!$M$17</definedName>
    <definedName name="_xlnm.Print_Area" localSheetId="0">'Sheet1'!$A$1:$N$49</definedName>
    <definedName name="_xlnm.Print_Area" localSheetId="1">'Sheet2'!$A$1:$O$33</definedName>
    <definedName name="Sprinkler">'Sheet1'!$N$26</definedName>
    <definedName name="Sprinkler_Total">'Sheet2'!$L$9</definedName>
    <definedName name="Sprinkler_Total_Alternates">'Sheet2'!$M$22</definedName>
    <definedName name="Total_Alternates">'Sheet2'!$M$26</definedName>
    <definedName name="Total_Contingency">'Sheet2'!$F$13</definedName>
    <definedName name="Total_H_Column">'Sheet2'!$L$13</definedName>
    <definedName name="Ventilating">'Sheet1'!$N$23</definedName>
    <definedName name="Ventilating_Total">'Sheet2'!$L$6</definedName>
    <definedName name="Ventilating_Total_Alternates">'Sheet2'!$M$19</definedName>
  </definedNames>
  <calcPr calcMode="autoNoTable" fullCalcOnLoad="1" iterate="1" iterateCount="1" iterateDelta="0"/>
</workbook>
</file>

<file path=xl/sharedStrings.xml><?xml version="1.0" encoding="utf-8"?>
<sst xmlns="http://schemas.openxmlformats.org/spreadsheetml/2006/main" count="121" uniqueCount="106">
  <si>
    <t>1.</t>
  </si>
  <si>
    <t>2.</t>
  </si>
  <si>
    <t>3.</t>
  </si>
  <si>
    <t>4.</t>
  </si>
  <si>
    <t>5.</t>
  </si>
  <si>
    <t>6.</t>
  </si>
  <si>
    <t>7.</t>
  </si>
  <si>
    <t>8.</t>
  </si>
  <si>
    <t>9.</t>
  </si>
  <si>
    <t>Subtotal (1 thru 8)</t>
  </si>
  <si>
    <t>10.</t>
  </si>
  <si>
    <t>a.</t>
  </si>
  <si>
    <t>b.</t>
  </si>
  <si>
    <t>c.</t>
  </si>
  <si>
    <t>d.</t>
  </si>
  <si>
    <t>e.</t>
  </si>
  <si>
    <t>f.</t>
  </si>
  <si>
    <t>g.</t>
  </si>
  <si>
    <t>h.</t>
  </si>
  <si>
    <t>i.</t>
  </si>
  <si>
    <t>MOVABLE EQUIPMENT</t>
  </si>
  <si>
    <t>OTHER</t>
  </si>
  <si>
    <t>On-Site Representative</t>
  </si>
  <si>
    <t>Additional Services</t>
  </si>
  <si>
    <t>Subsoil Investigation</t>
  </si>
  <si>
    <t>Design Ph. Material Testing</t>
  </si>
  <si>
    <t>Printing</t>
  </si>
  <si>
    <t>13.</t>
  </si>
  <si>
    <t>14.</t>
  </si>
  <si>
    <t>15.</t>
  </si>
  <si>
    <t>Construction Ph Material Test</t>
  </si>
  <si>
    <t>11.</t>
  </si>
  <si>
    <t>Subtotal (10a thru 10i)</t>
  </si>
  <si>
    <t>12.</t>
  </si>
  <si>
    <t>TOTAL (9 plus 11)</t>
  </si>
  <si>
    <t>18.</t>
  </si>
  <si>
    <t>17.</t>
  </si>
  <si>
    <t>(13 plus 17)</t>
  </si>
  <si>
    <t>Total Project Funds</t>
  </si>
  <si>
    <t>16.</t>
  </si>
  <si>
    <t>Available Funds for</t>
  </si>
  <si>
    <t>Construction</t>
  </si>
  <si>
    <t>(15 minus 12)</t>
  </si>
  <si>
    <t>TOTAL BUDGET ( 12 plus 13)</t>
  </si>
  <si>
    <t>RECAP OF CONSTRUCTION COSTS (Base Bid)</t>
  </si>
  <si>
    <t>Page 1 of 2</t>
  </si>
  <si>
    <t>(From Page 2 Worksheet)</t>
  </si>
  <si>
    <t>TRADE ESTIMATES (Column H)</t>
  </si>
  <si>
    <t>General</t>
  </si>
  <si>
    <t>Plumbing</t>
  </si>
  <si>
    <t>Heating</t>
  </si>
  <si>
    <t>Ventilating</t>
  </si>
  <si>
    <t>Electrical</t>
  </si>
  <si>
    <t>Asbestos</t>
  </si>
  <si>
    <t>Sprinkler</t>
  </si>
  <si>
    <t>TRADE</t>
  </si>
  <si>
    <t>Worksheets</t>
  </si>
  <si>
    <t>Column Totals</t>
  </si>
  <si>
    <t>G                   CAF           (Fx3%)         Round up to next $100</t>
  </si>
  <si>
    <t>F                 Subtotal        (C+E)</t>
  </si>
  <si>
    <t>C                      Subtotal                (A + B)</t>
  </si>
  <si>
    <t>A                     Building         (Base Bid Estimate)</t>
  </si>
  <si>
    <t>H                          Subtotal          (C+G)</t>
  </si>
  <si>
    <t>B                                    Site Work           (Base Bid Estimate)</t>
  </si>
  <si>
    <t>Totals</t>
  </si>
  <si>
    <t>CAPITAL DEVELOPMENT BOARD</t>
  </si>
  <si>
    <t>LOCATION:</t>
  </si>
  <si>
    <t>CDB PROJECT MANAGER:</t>
  </si>
  <si>
    <t>PROJECT:</t>
  </si>
  <si>
    <t>CDB PROJECT NUMBER:</t>
  </si>
  <si>
    <t>DATE PREPARED:</t>
  </si>
  <si>
    <t>J               I/GSF</t>
  </si>
  <si>
    <t>E                  Alternates</t>
  </si>
  <si>
    <t>Page 2 of 2</t>
  </si>
  <si>
    <t>DESIGN-BUILD</t>
  </si>
  <si>
    <t>PRICING SCHEDULE</t>
  </si>
  <si>
    <t xml:space="preserve"> Basic Services Design Fee</t>
  </si>
  <si>
    <t>(From Project RFP)</t>
  </si>
  <si>
    <t>MISC. DESIGN COSTS</t>
  </si>
  <si>
    <t>This form must be included in the Design-Build Entities Phase 2 Proposal.</t>
  </si>
  <si>
    <t>Deviation #1</t>
  </si>
  <si>
    <t>Deviation #2</t>
  </si>
  <si>
    <t>Deviation #3</t>
  </si>
  <si>
    <t>Deviation #4</t>
  </si>
  <si>
    <t>Deviation #5</t>
  </si>
  <si>
    <t>Deviation #6</t>
  </si>
  <si>
    <t>Deviation #7</t>
  </si>
  <si>
    <t>Deviation #8</t>
  </si>
  <si>
    <t>Deviations (Total from Page 2)</t>
  </si>
  <si>
    <t>Base Bid plus Deviations</t>
  </si>
  <si>
    <t>POINT OF CONTACT:</t>
  </si>
  <si>
    <t>FIRM NAME:</t>
  </si>
  <si>
    <t>CITY/STATE:</t>
  </si>
  <si>
    <t>STREET:</t>
  </si>
  <si>
    <t>TELEPHONE:</t>
  </si>
  <si>
    <t>EMAIL:</t>
  </si>
  <si>
    <t>L</t>
  </si>
  <si>
    <t>Contract Admin. Fee</t>
  </si>
  <si>
    <t>TOTAL BASE BID BUDGET*</t>
  </si>
  <si>
    <t>* TOTAL BASE BID BUDGET must include ALL work required by Bridging Documents and should not be reduced by any proposed cost savings measures. Failure to include all costs in this amount may result in a determination that the proposal is non-responsive.</t>
  </si>
  <si>
    <t>Dan Bielski</t>
  </si>
  <si>
    <t>822-010-127</t>
  </si>
  <si>
    <t>Campus Boiler Replacements</t>
  </si>
  <si>
    <t>DeKalb, DeKalb County</t>
  </si>
  <si>
    <t>I                                   Total                   (F + G)</t>
  </si>
  <si>
    <t xml:space="preserve">April 2021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</si>
</sst>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8"/>
      <name val="Arial"/>
      <family val="0"/>
    </font>
    <font>
      <b/>
      <sz val="10"/>
      <name val="Arial"/>
      <family val="2"/>
    </font>
    <font>
      <b/>
      <sz val="8"/>
      <name val="Arial"/>
      <family val="2"/>
    </font>
    <font>
      <sz val="9"/>
      <name val="Arial"/>
      <family val="0"/>
    </font>
    <font>
      <b/>
      <sz val="14"/>
      <name val="Arial"/>
      <family val="2"/>
    </font>
    <font>
      <b/>
      <i/>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rgb="FFD1FFFA"/>
        <bgColor indexed="64"/>
      </patternFill>
    </fill>
    <fill>
      <patternFill patternType="solid">
        <fgColor theme="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ck"/>
      <right style="thick"/>
      <top style="thick"/>
      <bottom>
        <color indexed="63"/>
      </bottom>
    </border>
    <border>
      <left style="thick"/>
      <right>
        <color indexed="63"/>
      </right>
      <top style="thick"/>
      <bottom>
        <color indexed="63"/>
      </bottom>
    </border>
    <border>
      <left style="thick"/>
      <right style="thick"/>
      <top style="thin"/>
      <bottom style="thin"/>
    </border>
    <border>
      <left style="thick"/>
      <right style="thick"/>
      <top style="thin"/>
      <bottom style="thick"/>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style="thin"/>
      <top style="thin"/>
      <bottom style="thick"/>
    </border>
    <border>
      <left>
        <color indexed="63"/>
      </left>
      <right style="thick"/>
      <top style="thin"/>
      <bottom style="thick"/>
    </border>
    <border>
      <left style="thick"/>
      <right>
        <color indexed="63"/>
      </right>
      <top style="thin"/>
      <bottom style="thick"/>
    </border>
    <border>
      <left style="thin"/>
      <right style="thick"/>
      <top style="thick"/>
      <bottom style="thin"/>
    </border>
    <border>
      <left style="thin"/>
      <right style="thin"/>
      <top style="thick"/>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2">
    <xf numFmtId="0" fontId="0" fillId="0" borderId="0" xfId="0" applyAlignment="1">
      <alignment/>
    </xf>
    <xf numFmtId="0" fontId="0" fillId="0" borderId="10" xfId="0" applyBorder="1" applyAlignment="1">
      <alignment/>
    </xf>
    <xf numFmtId="49" fontId="0" fillId="0" borderId="0" xfId="0" applyNumberFormat="1" applyAlignment="1">
      <alignment/>
    </xf>
    <xf numFmtId="49" fontId="2" fillId="0" borderId="0" xfId="0" applyNumberFormat="1" applyFont="1" applyAlignment="1">
      <alignment/>
    </xf>
    <xf numFmtId="0" fontId="3" fillId="0" borderId="0" xfId="0" applyFont="1" applyAlignment="1">
      <alignment/>
    </xf>
    <xf numFmtId="8" fontId="0" fillId="0" borderId="10" xfId="0" applyNumberFormat="1"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40" fontId="0" fillId="0" borderId="0" xfId="0" applyNumberFormat="1" applyAlignment="1">
      <alignment/>
    </xf>
    <xf numFmtId="40" fontId="0" fillId="0" borderId="0" xfId="0" applyNumberForma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xf>
    <xf numFmtId="8" fontId="0" fillId="0" borderId="0" xfId="0" applyNumberFormat="1" applyBorder="1" applyAlignment="1">
      <alignment/>
    </xf>
    <xf numFmtId="0" fontId="2" fillId="0" borderId="0" xfId="0" applyFont="1" applyAlignment="1">
      <alignment/>
    </xf>
    <xf numFmtId="8" fontId="0" fillId="0" borderId="0" xfId="0" applyNumberFormat="1" applyAlignment="1">
      <alignment/>
    </xf>
    <xf numFmtId="0" fontId="4" fillId="0" borderId="0" xfId="0" applyFont="1" applyAlignment="1">
      <alignment/>
    </xf>
    <xf numFmtId="0" fontId="0" fillId="0" borderId="0" xfId="0"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8" fontId="0" fillId="0" borderId="15" xfId="0" applyNumberFormat="1" applyBorder="1" applyAlignment="1">
      <alignment/>
    </xf>
    <xf numFmtId="49" fontId="2" fillId="0" borderId="14" xfId="0" applyNumberFormat="1" applyFont="1" applyBorder="1" applyAlignment="1">
      <alignment/>
    </xf>
    <xf numFmtId="0" fontId="2" fillId="0" borderId="0" xfId="0" applyFont="1" applyBorder="1" applyAlignment="1">
      <alignment/>
    </xf>
    <xf numFmtId="49" fontId="0" fillId="0" borderId="14" xfId="0" applyNumberFormat="1" applyBorder="1" applyAlignment="1">
      <alignment/>
    </xf>
    <xf numFmtId="0" fontId="1" fillId="0" borderId="0" xfId="0" applyFont="1" applyBorder="1" applyAlignment="1">
      <alignment/>
    </xf>
    <xf numFmtId="49" fontId="0" fillId="0" borderId="16" xfId="0" applyNumberFormat="1" applyBorder="1" applyAlignment="1">
      <alignment/>
    </xf>
    <xf numFmtId="0" fontId="0" fillId="0" borderId="15" xfId="0" applyBorder="1" applyAlignment="1">
      <alignment/>
    </xf>
    <xf numFmtId="0" fontId="2" fillId="0" borderId="0" xfId="0" applyFont="1" applyAlignment="1">
      <alignment horizontal="center" vertical="top" wrapText="1"/>
    </xf>
    <xf numFmtId="0" fontId="2" fillId="0" borderId="0" xfId="0" applyFont="1" applyAlignment="1">
      <alignment vertical="top"/>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7" xfId="0" applyFont="1" applyBorder="1" applyAlignment="1">
      <alignment horizontal="center" vertical="top"/>
    </xf>
    <xf numFmtId="0" fontId="2" fillId="0" borderId="19" xfId="0" applyFont="1" applyBorder="1" applyAlignment="1">
      <alignment/>
    </xf>
    <xf numFmtId="0" fontId="2" fillId="0" borderId="20" xfId="0" applyFont="1" applyBorder="1" applyAlignment="1">
      <alignment wrapText="1"/>
    </xf>
    <xf numFmtId="8" fontId="0" fillId="0" borderId="21" xfId="0" applyNumberFormat="1" applyBorder="1" applyAlignment="1">
      <alignment/>
    </xf>
    <xf numFmtId="8" fontId="0" fillId="0" borderId="22" xfId="0" applyNumberFormat="1" applyBorder="1" applyAlignment="1">
      <alignment/>
    </xf>
    <xf numFmtId="8" fontId="0" fillId="0" borderId="23" xfId="0" applyNumberFormat="1" applyBorder="1" applyAlignment="1">
      <alignment/>
    </xf>
    <xf numFmtId="8" fontId="0" fillId="0" borderId="24" xfId="0" applyNumberFormat="1" applyBorder="1" applyAlignment="1">
      <alignment/>
    </xf>
    <xf numFmtId="8" fontId="0" fillId="0" borderId="25" xfId="0" applyNumberFormat="1" applyBorder="1" applyAlignment="1">
      <alignment/>
    </xf>
    <xf numFmtId="8" fontId="0" fillId="0" borderId="26" xfId="0" applyNumberFormat="1" applyBorder="1" applyAlignment="1">
      <alignment/>
    </xf>
    <xf numFmtId="8" fontId="0" fillId="0" borderId="27" xfId="0" applyNumberFormat="1" applyBorder="1" applyAlignment="1">
      <alignment/>
    </xf>
    <xf numFmtId="8" fontId="0" fillId="0" borderId="20" xfId="0" applyNumberFormat="1" applyBorder="1" applyAlignment="1">
      <alignment/>
    </xf>
    <xf numFmtId="8" fontId="0" fillId="0" borderId="28" xfId="0" applyNumberFormat="1" applyBorder="1" applyAlignment="1">
      <alignment/>
    </xf>
    <xf numFmtId="8" fontId="0" fillId="0" borderId="29" xfId="0" applyNumberFormat="1" applyBorder="1" applyAlignment="1">
      <alignment/>
    </xf>
    <xf numFmtId="8" fontId="0" fillId="33" borderId="21" xfId="0" applyNumberFormat="1" applyFill="1" applyBorder="1" applyAlignment="1" applyProtection="1">
      <alignment/>
      <protection locked="0"/>
    </xf>
    <xf numFmtId="8" fontId="0" fillId="33" borderId="22" xfId="0" applyNumberFormat="1" applyFill="1" applyBorder="1" applyAlignment="1" applyProtection="1">
      <alignment/>
      <protection locked="0"/>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2" fillId="33" borderId="19" xfId="0" applyFont="1" applyFill="1" applyBorder="1" applyAlignment="1" applyProtection="1">
      <alignment/>
      <protection locked="0"/>
    </xf>
    <xf numFmtId="8" fontId="0" fillId="33" borderId="10" xfId="0" applyNumberFormat="1" applyFill="1" applyBorder="1" applyAlignment="1" applyProtection="1">
      <alignment/>
      <protection locked="0"/>
    </xf>
    <xf numFmtId="0" fontId="2" fillId="0" borderId="0" xfId="0" applyFont="1" applyBorder="1" applyAlignment="1">
      <alignment wrapText="1"/>
    </xf>
    <xf numFmtId="0" fontId="2" fillId="33" borderId="22" xfId="0" applyFont="1" applyFill="1" applyBorder="1" applyAlignment="1" applyProtection="1">
      <alignment/>
      <protection locked="0"/>
    </xf>
    <xf numFmtId="0" fontId="2" fillId="0" borderId="22" xfId="0" applyFont="1" applyBorder="1" applyAlignment="1">
      <alignment/>
    </xf>
    <xf numFmtId="0" fontId="2" fillId="0" borderId="22" xfId="0" applyFont="1" applyBorder="1" applyAlignment="1">
      <alignment wrapText="1"/>
    </xf>
    <xf numFmtId="0" fontId="2" fillId="0" borderId="32" xfId="0" applyFont="1" applyBorder="1" applyAlignment="1">
      <alignment/>
    </xf>
    <xf numFmtId="0" fontId="2" fillId="0" borderId="22" xfId="0" applyFont="1" applyBorder="1" applyAlignment="1">
      <alignment horizontal="center"/>
    </xf>
    <xf numFmtId="0" fontId="0" fillId="0" borderId="22" xfId="0" applyBorder="1" applyAlignment="1">
      <alignment/>
    </xf>
    <xf numFmtId="8" fontId="0" fillId="33" borderId="33" xfId="0" applyNumberFormat="1" applyFill="1" applyBorder="1" applyAlignment="1" applyProtection="1">
      <alignment/>
      <protection locked="0"/>
    </xf>
    <xf numFmtId="8" fontId="0" fillId="33" borderId="34" xfId="0" applyNumberFormat="1" applyFill="1" applyBorder="1" applyAlignment="1" applyProtection="1">
      <alignment/>
      <protection locked="0"/>
    </xf>
    <xf numFmtId="0" fontId="1" fillId="0" borderId="0" xfId="0" applyFont="1" applyAlignment="1">
      <alignment/>
    </xf>
    <xf numFmtId="0" fontId="0" fillId="33" borderId="10" xfId="0" applyFill="1" applyBorder="1" applyAlignment="1" applyProtection="1">
      <alignment/>
      <protection locked="0"/>
    </xf>
    <xf numFmtId="8" fontId="0" fillId="0" borderId="19" xfId="0" applyNumberFormat="1" applyBorder="1" applyAlignment="1">
      <alignment/>
    </xf>
    <xf numFmtId="0" fontId="2" fillId="34" borderId="22" xfId="0" applyFont="1" applyFill="1" applyBorder="1" applyAlignment="1" applyProtection="1">
      <alignment/>
      <protection/>
    </xf>
    <xf numFmtId="8" fontId="0" fillId="0" borderId="13" xfId="0" applyNumberFormat="1" applyBorder="1" applyAlignment="1">
      <alignment/>
    </xf>
    <xf numFmtId="8" fontId="0" fillId="34" borderId="10" xfId="0" applyNumberFormat="1" applyFill="1" applyBorder="1" applyAlignment="1" applyProtection="1">
      <alignment/>
      <protection/>
    </xf>
    <xf numFmtId="17" fontId="1" fillId="0" borderId="0" xfId="0" applyNumberFormat="1" applyFont="1" applyAlignment="1" quotePrefix="1">
      <alignment horizontal="left"/>
    </xf>
    <xf numFmtId="0" fontId="0" fillId="35" borderId="10" xfId="0" applyFont="1" applyFill="1" applyBorder="1" applyAlignment="1" applyProtection="1">
      <alignment/>
      <protection locked="0"/>
    </xf>
    <xf numFmtId="0" fontId="0" fillId="33" borderId="0"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ont="1" applyAlignment="1">
      <alignment/>
    </xf>
    <xf numFmtId="0" fontId="0" fillId="0" borderId="0" xfId="0" applyFill="1" applyBorder="1" applyAlignment="1">
      <alignment/>
    </xf>
    <xf numFmtId="0" fontId="0" fillId="36" borderId="10" xfId="0" applyFill="1" applyBorder="1" applyAlignment="1">
      <alignment/>
    </xf>
    <xf numFmtId="3" fontId="0" fillId="0" borderId="0" xfId="0" applyNumberFormat="1" applyFill="1" applyBorder="1" applyAlignment="1" applyProtection="1">
      <alignment/>
      <protection locked="0"/>
    </xf>
    <xf numFmtId="0" fontId="1" fillId="36" borderId="10" xfId="0" applyFont="1" applyFill="1" applyBorder="1" applyAlignment="1">
      <alignment/>
    </xf>
    <xf numFmtId="0" fontId="1" fillId="36" borderId="35" xfId="0" applyFont="1" applyFill="1" applyBorder="1" applyAlignment="1">
      <alignment/>
    </xf>
    <xf numFmtId="0" fontId="0" fillId="33" borderId="35" xfId="0" applyFill="1" applyBorder="1" applyAlignment="1" applyProtection="1">
      <alignment/>
      <protection locked="0"/>
    </xf>
    <xf numFmtId="9" fontId="0" fillId="33" borderId="35" xfId="0" applyNumberFormat="1" applyFill="1" applyBorder="1" applyAlignment="1" applyProtection="1">
      <alignment/>
      <protection locked="0"/>
    </xf>
    <xf numFmtId="0" fontId="0" fillId="36" borderId="35" xfId="0" applyFill="1" applyBorder="1" applyAlignment="1" applyProtection="1">
      <alignment/>
      <protection/>
    </xf>
    <xf numFmtId="0" fontId="1" fillId="36" borderId="35" xfId="0" applyFont="1" applyFill="1" applyBorder="1" applyAlignment="1">
      <alignment/>
    </xf>
    <xf numFmtId="0" fontId="0" fillId="36" borderId="35" xfId="0" applyFill="1" applyBorder="1" applyAlignment="1" applyProtection="1">
      <alignment/>
      <protection locked="0"/>
    </xf>
    <xf numFmtId="49" fontId="6" fillId="0" borderId="0" xfId="0" applyNumberFormat="1" applyFont="1" applyAlignment="1">
      <alignment/>
    </xf>
    <xf numFmtId="0" fontId="7" fillId="0" borderId="0" xfId="0" applyFont="1" applyAlignment="1">
      <alignment/>
    </xf>
    <xf numFmtId="0" fontId="2" fillId="37" borderId="17" xfId="0" applyFont="1" applyFill="1" applyBorder="1" applyAlignment="1">
      <alignment horizontal="center" vertical="top" wrapText="1"/>
    </xf>
    <xf numFmtId="40" fontId="0" fillId="37" borderId="19" xfId="0" applyNumberFormat="1" applyFill="1" applyBorder="1" applyAlignment="1">
      <alignment/>
    </xf>
    <xf numFmtId="8" fontId="0" fillId="37" borderId="20" xfId="0" applyNumberFormat="1" applyFill="1" applyBorder="1" applyAlignment="1">
      <alignment/>
    </xf>
    <xf numFmtId="8" fontId="0" fillId="0" borderId="36" xfId="0" applyNumberFormat="1" applyBorder="1" applyAlignment="1">
      <alignment/>
    </xf>
    <xf numFmtId="0" fontId="0" fillId="0" borderId="0" xfId="0"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36" borderId="10" xfId="0" applyFill="1" applyBorder="1" applyAlignment="1" applyProtection="1">
      <alignment/>
      <protection locked="0"/>
    </xf>
    <xf numFmtId="0" fontId="0" fillId="36" borderId="35" xfId="0" applyFill="1" applyBorder="1" applyAlignment="1" applyProtection="1">
      <alignment/>
      <protection locked="0"/>
    </xf>
    <xf numFmtId="0" fontId="6" fillId="0" borderId="0" xfId="0" applyFont="1" applyAlignment="1">
      <alignment wrapText="1"/>
    </xf>
    <xf numFmtId="0" fontId="7" fillId="0" borderId="0" xfId="0" applyFont="1" applyAlignment="1">
      <alignment wrapText="1"/>
    </xf>
    <xf numFmtId="8" fontId="0" fillId="33" borderId="33" xfId="0" applyNumberFormat="1" applyFill="1" applyBorder="1" applyAlignment="1" applyProtection="1">
      <alignment/>
      <protection locked="0"/>
    </xf>
    <xf numFmtId="8" fontId="0" fillId="33" borderId="34" xfId="0" applyNumberFormat="1" applyFill="1" applyBorder="1" applyAlignment="1" applyProtection="1">
      <alignment/>
      <protection locked="0"/>
    </xf>
    <xf numFmtId="0" fontId="5" fillId="0" borderId="0" xfId="0" applyFont="1" applyAlignment="1">
      <alignment horizontal="center"/>
    </xf>
    <xf numFmtId="0" fontId="2" fillId="0" borderId="22" xfId="0" applyFont="1" applyBorder="1" applyAlignment="1">
      <alignment horizontal="center"/>
    </xf>
    <xf numFmtId="8" fontId="0" fillId="0" borderId="33" xfId="0" applyNumberFormat="1" applyBorder="1" applyAlignment="1">
      <alignment/>
    </xf>
    <xf numFmtId="8" fontId="0" fillId="0" borderId="34"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53"/>
  <sheetViews>
    <sheetView tabSelected="1" zoomScaleSheetLayoutView="100" zoomScalePageLayoutView="0" workbookViewId="0" topLeftCell="A1">
      <selection activeCell="N36" sqref="N36"/>
    </sheetView>
  </sheetViews>
  <sheetFormatPr defaultColWidth="9.140625" defaultRowHeight="12.75"/>
  <cols>
    <col min="1" max="2" width="4.28125" style="0" customWidth="1"/>
    <col min="6" max="6" width="2.00390625" style="11" customWidth="1"/>
    <col min="7" max="7" width="12.28125" style="0" customWidth="1"/>
    <col min="8" max="8" width="2.140625" style="0" customWidth="1"/>
    <col min="9" max="9" width="4.421875" style="0" customWidth="1"/>
    <col min="13" max="13" width="1.1484375" style="0" customWidth="1"/>
    <col min="14" max="14" width="16.421875" style="0" customWidth="1"/>
  </cols>
  <sheetData>
    <row r="1" spans="1:14" ht="12.75">
      <c r="A1" s="89">
        <v>185</v>
      </c>
      <c r="B1" s="89"/>
      <c r="C1" s="89"/>
      <c r="D1" s="89"/>
      <c r="E1" s="89"/>
      <c r="F1" s="89"/>
      <c r="G1" s="89"/>
      <c r="H1" s="89"/>
      <c r="I1" s="89"/>
      <c r="J1" s="89"/>
      <c r="K1" s="89"/>
      <c r="L1" s="89"/>
      <c r="M1" s="89"/>
      <c r="N1" s="89"/>
    </row>
    <row r="2" spans="1:14" ht="12.75">
      <c r="A2" s="89" t="s">
        <v>65</v>
      </c>
      <c r="B2" s="89"/>
      <c r="C2" s="89"/>
      <c r="D2" s="89"/>
      <c r="E2" s="89"/>
      <c r="F2" s="89"/>
      <c r="G2" s="89"/>
      <c r="H2" s="89"/>
      <c r="I2" s="89"/>
      <c r="J2" s="89"/>
      <c r="K2" s="89"/>
      <c r="L2" s="89"/>
      <c r="M2" s="89"/>
      <c r="N2" s="89"/>
    </row>
    <row r="3" spans="1:14" ht="12.75">
      <c r="A3" s="18"/>
      <c r="B3" s="18"/>
      <c r="C3" s="18"/>
      <c r="D3" s="18"/>
      <c r="E3" s="18"/>
      <c r="F3" s="18"/>
      <c r="G3" s="18"/>
      <c r="H3" s="18"/>
      <c r="I3" s="18"/>
      <c r="J3" s="18"/>
      <c r="K3" s="90"/>
      <c r="L3" s="90"/>
      <c r="M3" s="90"/>
      <c r="N3" s="90"/>
    </row>
    <row r="4" spans="1:14" ht="12.75">
      <c r="A4" s="15" t="s">
        <v>74</v>
      </c>
      <c r="H4" t="s">
        <v>91</v>
      </c>
      <c r="K4" s="76"/>
      <c r="L4" s="92"/>
      <c r="M4" s="92"/>
      <c r="N4" s="92"/>
    </row>
    <row r="5" spans="1:14" ht="12.75">
      <c r="A5" s="15" t="s">
        <v>75</v>
      </c>
      <c r="H5" t="s">
        <v>93</v>
      </c>
      <c r="K5" s="77"/>
      <c r="L5" s="93"/>
      <c r="M5" s="93"/>
      <c r="N5" s="93"/>
    </row>
    <row r="6" spans="1:14" ht="12.75">
      <c r="A6" s="15"/>
      <c r="H6" t="s">
        <v>92</v>
      </c>
      <c r="K6" s="77"/>
      <c r="L6" s="93"/>
      <c r="M6" s="93"/>
      <c r="N6" s="93"/>
    </row>
    <row r="7" spans="1:14" ht="12.75">
      <c r="A7" s="15"/>
      <c r="K7" s="62"/>
      <c r="L7" s="91"/>
      <c r="M7" s="91"/>
      <c r="N7" s="91"/>
    </row>
    <row r="9" spans="1:14" ht="12.75">
      <c r="A9" t="s">
        <v>69</v>
      </c>
      <c r="E9" s="70" t="s">
        <v>101</v>
      </c>
      <c r="F9" s="70"/>
      <c r="G9" s="70"/>
      <c r="H9" t="s">
        <v>70</v>
      </c>
      <c r="L9" s="63"/>
      <c r="M9" s="63"/>
      <c r="N9" s="63"/>
    </row>
    <row r="10" spans="5:14" ht="12.75">
      <c r="E10" s="71"/>
      <c r="F10" s="71"/>
      <c r="G10" s="71"/>
      <c r="H10" t="s">
        <v>90</v>
      </c>
      <c r="L10" s="78"/>
      <c r="M10" s="78"/>
      <c r="N10" s="79"/>
    </row>
    <row r="11" spans="1:14" ht="12.75">
      <c r="A11" t="s">
        <v>68</v>
      </c>
      <c r="D11" t="s">
        <v>102</v>
      </c>
      <c r="E11" s="63"/>
      <c r="F11" s="63"/>
      <c r="G11" s="63"/>
      <c r="H11" s="73" t="s">
        <v>94</v>
      </c>
      <c r="I11" s="73"/>
      <c r="J11" s="75"/>
      <c r="K11" s="73"/>
      <c r="L11" s="80"/>
      <c r="M11" s="81"/>
      <c r="N11" s="80"/>
    </row>
    <row r="12" spans="1:14" ht="12.75">
      <c r="A12" t="s">
        <v>66</v>
      </c>
      <c r="D12" s="70" t="s">
        <v>103</v>
      </c>
      <c r="E12" s="70"/>
      <c r="F12" s="70"/>
      <c r="G12" s="70"/>
      <c r="H12" s="73" t="s">
        <v>95</v>
      </c>
      <c r="I12" s="73"/>
      <c r="J12" s="73"/>
      <c r="K12" s="73"/>
      <c r="L12" s="82"/>
      <c r="M12" s="82"/>
      <c r="N12" s="82"/>
    </row>
    <row r="13" spans="3:14" ht="12.75">
      <c r="C13" s="11"/>
      <c r="D13" s="71"/>
      <c r="E13" s="71"/>
      <c r="F13" s="71"/>
      <c r="G13" s="71"/>
      <c r="L13" s="71"/>
      <c r="M13" s="71"/>
      <c r="N13" s="71"/>
    </row>
    <row r="14" spans="1:7" ht="12.75">
      <c r="A14" t="s">
        <v>67</v>
      </c>
      <c r="E14" s="63" t="s">
        <v>100</v>
      </c>
      <c r="F14" s="63"/>
      <c r="G14" s="63"/>
    </row>
    <row r="15" spans="1:14" ht="12.75">
      <c r="A15" s="1"/>
      <c r="B15" s="1"/>
      <c r="C15" s="1"/>
      <c r="D15" s="1"/>
      <c r="E15" s="1"/>
      <c r="F15" s="1"/>
      <c r="G15" s="1"/>
      <c r="H15" s="1"/>
      <c r="I15" s="1"/>
      <c r="J15" s="1"/>
      <c r="K15" s="1"/>
      <c r="L15" s="1"/>
      <c r="M15" s="1"/>
      <c r="N15" s="1"/>
    </row>
    <row r="17" spans="1:10" ht="18.75" customHeight="1">
      <c r="A17" s="2" t="s">
        <v>0</v>
      </c>
      <c r="C17" s="6"/>
      <c r="D17" s="6"/>
      <c r="E17" s="6"/>
      <c r="F17" s="12"/>
      <c r="G17" s="52"/>
      <c r="H17" s="10"/>
      <c r="J17" s="17" t="s">
        <v>44</v>
      </c>
    </row>
    <row r="18" spans="1:10" ht="18.75" customHeight="1">
      <c r="A18" s="2" t="s">
        <v>1</v>
      </c>
      <c r="C18" s="6" t="s">
        <v>20</v>
      </c>
      <c r="D18" s="6"/>
      <c r="E18" s="6"/>
      <c r="F18" s="12"/>
      <c r="G18" s="52"/>
      <c r="H18" s="10"/>
      <c r="J18" t="s">
        <v>46</v>
      </c>
    </row>
    <row r="19" spans="1:14" ht="18.75" customHeight="1">
      <c r="A19" s="2" t="s">
        <v>2</v>
      </c>
      <c r="C19" s="6"/>
      <c r="D19" s="6"/>
      <c r="E19" s="6"/>
      <c r="F19" s="12"/>
      <c r="G19" s="52"/>
      <c r="H19" s="10"/>
      <c r="I19" s="19"/>
      <c r="J19" s="20" t="s">
        <v>47</v>
      </c>
      <c r="K19" s="20"/>
      <c r="L19" s="20"/>
      <c r="M19" s="20"/>
      <c r="N19" s="21"/>
    </row>
    <row r="20" spans="1:14" ht="18.75" customHeight="1">
      <c r="A20" s="2" t="s">
        <v>3</v>
      </c>
      <c r="C20" s="6" t="s">
        <v>21</v>
      </c>
      <c r="D20" s="6"/>
      <c r="E20" s="6"/>
      <c r="F20" s="12"/>
      <c r="G20" s="52"/>
      <c r="H20" s="10"/>
      <c r="I20" s="22"/>
      <c r="J20" s="11" t="s">
        <v>48</v>
      </c>
      <c r="K20" s="1"/>
      <c r="L20" s="1"/>
      <c r="M20" s="11"/>
      <c r="N20" s="23">
        <f>General_Total</f>
        <v>0</v>
      </c>
    </row>
    <row r="21" spans="1:14" ht="18.75" customHeight="1">
      <c r="A21" s="2" t="s">
        <v>4</v>
      </c>
      <c r="C21" s="72" t="s">
        <v>76</v>
      </c>
      <c r="D21" s="6"/>
      <c r="E21" s="6"/>
      <c r="F21" s="12"/>
      <c r="G21" s="52"/>
      <c r="H21" s="10"/>
      <c r="I21" s="22"/>
      <c r="J21" s="11" t="s">
        <v>49</v>
      </c>
      <c r="K21" s="1"/>
      <c r="L21" s="1"/>
      <c r="M21" s="11"/>
      <c r="N21" s="23">
        <f>Plumbing_Total</f>
        <v>0</v>
      </c>
    </row>
    <row r="22" spans="1:14" ht="18.75" customHeight="1">
      <c r="A22" s="2" t="s">
        <v>5</v>
      </c>
      <c r="C22" s="6" t="s">
        <v>23</v>
      </c>
      <c r="D22" s="6"/>
      <c r="E22" s="6"/>
      <c r="F22" s="12"/>
      <c r="G22" s="52"/>
      <c r="H22" s="10"/>
      <c r="I22" s="22"/>
      <c r="J22" s="11" t="s">
        <v>50</v>
      </c>
      <c r="K22" s="1"/>
      <c r="L22" s="1"/>
      <c r="M22" s="11"/>
      <c r="N22" s="23">
        <f>Heating_Total</f>
        <v>0</v>
      </c>
    </row>
    <row r="23" spans="1:14" ht="18.75" customHeight="1">
      <c r="A23" s="2" t="s">
        <v>6</v>
      </c>
      <c r="C23" s="72" t="s">
        <v>97</v>
      </c>
      <c r="D23" s="6"/>
      <c r="E23" s="6"/>
      <c r="F23" s="12"/>
      <c r="G23" s="52"/>
      <c r="H23" s="10"/>
      <c r="I23" s="22"/>
      <c r="J23" s="11" t="s">
        <v>51</v>
      </c>
      <c r="K23" s="1"/>
      <c r="L23" s="1"/>
      <c r="M23" s="11"/>
      <c r="N23" s="23">
        <f>Ventilating_Total</f>
        <v>0</v>
      </c>
    </row>
    <row r="24" spans="1:14" ht="18.75" customHeight="1">
      <c r="A24" s="2" t="s">
        <v>7</v>
      </c>
      <c r="C24" s="6" t="s">
        <v>22</v>
      </c>
      <c r="D24" s="6"/>
      <c r="E24" s="6"/>
      <c r="F24" s="12"/>
      <c r="G24" s="52"/>
      <c r="H24" s="10"/>
      <c r="I24" s="22"/>
      <c r="J24" s="11" t="s">
        <v>52</v>
      </c>
      <c r="K24" s="1"/>
      <c r="L24" s="1"/>
      <c r="M24" s="11"/>
      <c r="N24" s="23">
        <f>Electrical_Total</f>
        <v>0</v>
      </c>
    </row>
    <row r="25" spans="1:22" ht="18.75" customHeight="1">
      <c r="A25" s="3" t="s">
        <v>8</v>
      </c>
      <c r="B25" s="4"/>
      <c r="C25" s="7" t="s">
        <v>9</v>
      </c>
      <c r="D25" s="7"/>
      <c r="E25" s="8"/>
      <c r="F25" s="13"/>
      <c r="G25" s="5">
        <f>SUM(G17:G24)</f>
        <v>0</v>
      </c>
      <c r="H25" s="10"/>
      <c r="I25" s="22"/>
      <c r="J25" s="73" t="s">
        <v>54</v>
      </c>
      <c r="K25" s="1"/>
      <c r="L25" s="1"/>
      <c r="M25" s="11"/>
      <c r="N25" s="23">
        <f>Asbestos_Total</f>
        <v>0</v>
      </c>
      <c r="V25" t="s">
        <v>96</v>
      </c>
    </row>
    <row r="26" spans="1:14" ht="18.75" customHeight="1">
      <c r="A26" s="2" t="s">
        <v>10</v>
      </c>
      <c r="C26" s="72" t="s">
        <v>78</v>
      </c>
      <c r="D26" s="8"/>
      <c r="E26" s="8"/>
      <c r="F26" s="13"/>
      <c r="G26" s="67"/>
      <c r="H26" s="9"/>
      <c r="I26" s="22"/>
      <c r="J26" s="74"/>
      <c r="K26" s="74"/>
      <c r="L26" s="74"/>
      <c r="M26" s="11"/>
      <c r="N26" s="23">
        <f>Sprinkler_Total</f>
        <v>0</v>
      </c>
    </row>
    <row r="27" spans="1:14" ht="18.75" customHeight="1">
      <c r="A27" s="2"/>
      <c r="B27" t="s">
        <v>11</v>
      </c>
      <c r="C27" s="8" t="s">
        <v>24</v>
      </c>
      <c r="D27" s="8"/>
      <c r="E27" s="8"/>
      <c r="F27" s="13"/>
      <c r="G27" s="52"/>
      <c r="H27" s="9"/>
      <c r="I27" s="22"/>
      <c r="J27" s="63"/>
      <c r="K27" s="63"/>
      <c r="L27" s="63"/>
      <c r="M27" s="11"/>
      <c r="N27" s="23">
        <f>Other_1_Total</f>
        <v>0</v>
      </c>
    </row>
    <row r="28" spans="1:14" ht="18.75" customHeight="1">
      <c r="A28" s="2"/>
      <c r="B28" t="s">
        <v>12</v>
      </c>
      <c r="C28" s="8" t="s">
        <v>25</v>
      </c>
      <c r="D28" s="8"/>
      <c r="E28" s="8"/>
      <c r="F28" s="13"/>
      <c r="G28" s="52"/>
      <c r="H28" s="9"/>
      <c r="I28" s="22"/>
      <c r="J28" s="63"/>
      <c r="K28" s="63"/>
      <c r="L28" s="63"/>
      <c r="M28" s="11"/>
      <c r="N28" s="23">
        <f>Other_2_Total</f>
        <v>0</v>
      </c>
    </row>
    <row r="29" spans="1:14" ht="18.75" customHeight="1">
      <c r="A29" s="2"/>
      <c r="B29" t="s">
        <v>13</v>
      </c>
      <c r="C29" s="8" t="s">
        <v>30</v>
      </c>
      <c r="D29" s="8"/>
      <c r="E29" s="8"/>
      <c r="F29" s="13"/>
      <c r="G29" s="52"/>
      <c r="H29" s="9"/>
      <c r="I29" s="22"/>
      <c r="J29" s="63"/>
      <c r="K29" s="63"/>
      <c r="L29" s="63"/>
      <c r="M29" s="11"/>
      <c r="N29" s="23">
        <f>Other_3_Total</f>
        <v>0</v>
      </c>
    </row>
    <row r="30" spans="1:14" ht="18.75" customHeight="1">
      <c r="A30" s="2"/>
      <c r="B30" t="s">
        <v>14</v>
      </c>
      <c r="C30" s="8" t="s">
        <v>26</v>
      </c>
      <c r="D30" s="8"/>
      <c r="E30" s="8"/>
      <c r="F30" s="13"/>
      <c r="G30" s="52"/>
      <c r="H30" s="9"/>
      <c r="I30" s="22"/>
      <c r="J30" s="11"/>
      <c r="K30" s="11"/>
      <c r="L30" s="11"/>
      <c r="M30" s="11"/>
      <c r="N30" s="66"/>
    </row>
    <row r="31" spans="1:14" ht="18.75" customHeight="1">
      <c r="A31" s="2"/>
      <c r="B31" t="s">
        <v>15</v>
      </c>
      <c r="C31" s="69"/>
      <c r="D31" s="69"/>
      <c r="E31" s="69"/>
      <c r="F31" s="13"/>
      <c r="G31" s="52"/>
      <c r="H31" s="9"/>
      <c r="I31" s="24" t="s">
        <v>27</v>
      </c>
      <c r="J31" s="25" t="s">
        <v>98</v>
      </c>
      <c r="K31" s="11"/>
      <c r="L31" s="11"/>
      <c r="M31" s="11"/>
      <c r="N31" s="88">
        <f>SUM(N20:N29)</f>
        <v>0</v>
      </c>
    </row>
    <row r="32" spans="1:14" ht="18.75" customHeight="1">
      <c r="A32" s="2"/>
      <c r="B32" t="s">
        <v>16</v>
      </c>
      <c r="C32" s="69"/>
      <c r="D32" s="69"/>
      <c r="E32" s="69"/>
      <c r="F32" s="13"/>
      <c r="G32" s="52"/>
      <c r="H32" s="9"/>
      <c r="I32" s="26"/>
      <c r="J32" s="27"/>
      <c r="K32" s="11"/>
      <c r="L32" s="11"/>
      <c r="M32" s="11"/>
      <c r="N32" s="88"/>
    </row>
    <row r="33" spans="1:14" ht="18.75" customHeight="1">
      <c r="A33" s="2"/>
      <c r="B33" t="s">
        <v>17</v>
      </c>
      <c r="C33" s="69"/>
      <c r="D33" s="69"/>
      <c r="E33" s="69"/>
      <c r="F33" s="13"/>
      <c r="G33" s="52"/>
      <c r="H33" s="9"/>
      <c r="I33" s="28"/>
      <c r="J33" s="1"/>
      <c r="K33" s="1"/>
      <c r="L33" s="1"/>
      <c r="M33" s="1"/>
      <c r="N33" s="29"/>
    </row>
    <row r="34" spans="1:14" ht="18.75" customHeight="1">
      <c r="A34" s="2"/>
      <c r="B34" t="s">
        <v>18</v>
      </c>
      <c r="C34" s="69"/>
      <c r="D34" s="69"/>
      <c r="E34" s="69"/>
      <c r="F34" s="13"/>
      <c r="G34" s="52"/>
      <c r="H34" s="9"/>
      <c r="I34" s="3" t="s">
        <v>28</v>
      </c>
      <c r="J34" s="15" t="s">
        <v>43</v>
      </c>
      <c r="N34" s="5">
        <f>Line_12+N31</f>
        <v>0</v>
      </c>
    </row>
    <row r="35" spans="1:14" ht="18.75" customHeight="1">
      <c r="A35" s="2"/>
      <c r="B35" t="s">
        <v>19</v>
      </c>
      <c r="C35" s="69"/>
      <c r="D35" s="69"/>
      <c r="E35" s="69"/>
      <c r="F35" s="13"/>
      <c r="G35" s="52"/>
      <c r="H35" s="9"/>
      <c r="I35" s="3" t="s">
        <v>29</v>
      </c>
      <c r="J35" s="15" t="s">
        <v>38</v>
      </c>
      <c r="K35" s="15"/>
      <c r="N35" s="52">
        <v>15117630</v>
      </c>
    </row>
    <row r="36" spans="1:11" ht="18.75" customHeight="1">
      <c r="A36" s="2"/>
      <c r="C36" s="13"/>
      <c r="D36" s="13"/>
      <c r="E36" s="13"/>
      <c r="F36" s="13"/>
      <c r="G36" s="14"/>
      <c r="H36" s="9"/>
      <c r="I36" s="3"/>
      <c r="J36" s="15" t="s">
        <v>77</v>
      </c>
      <c r="K36" s="15"/>
    </row>
    <row r="37" spans="1:11" ht="12" customHeight="1">
      <c r="A37" s="2"/>
      <c r="C37" s="13"/>
      <c r="D37" s="13"/>
      <c r="E37" s="13"/>
      <c r="F37" s="13"/>
      <c r="G37" s="14"/>
      <c r="H37" s="9"/>
      <c r="I37" s="3"/>
      <c r="J37" s="15"/>
      <c r="K37" s="15"/>
    </row>
    <row r="38" spans="1:14" ht="12" customHeight="1">
      <c r="A38" s="2"/>
      <c r="C38" s="13"/>
      <c r="D38" s="13"/>
      <c r="E38" s="13"/>
      <c r="F38" s="13"/>
      <c r="G38" s="14"/>
      <c r="H38" s="9"/>
      <c r="I38" s="2"/>
      <c r="J38" s="15" t="s">
        <v>40</v>
      </c>
      <c r="K38" s="15"/>
      <c r="N38" s="16"/>
    </row>
    <row r="39" spans="9:14" ht="12.75">
      <c r="I39" s="3" t="s">
        <v>39</v>
      </c>
      <c r="J39" s="15" t="s">
        <v>41</v>
      </c>
      <c r="K39" s="15"/>
      <c r="N39" s="5">
        <f>Line_15-Line_12</f>
        <v>15117630</v>
      </c>
    </row>
    <row r="40" spans="10:11" ht="12.75" customHeight="1">
      <c r="J40" s="15" t="s">
        <v>42</v>
      </c>
      <c r="K40" s="15"/>
    </row>
    <row r="41" spans="1:11" ht="12.75">
      <c r="A41" s="3" t="s">
        <v>31</v>
      </c>
      <c r="C41" s="15" t="s">
        <v>32</v>
      </c>
      <c r="G41" s="5">
        <f>SUM(G27:G35)</f>
        <v>0</v>
      </c>
      <c r="I41" s="2"/>
      <c r="J41" s="15"/>
      <c r="K41" s="15"/>
    </row>
    <row r="42" spans="1:14" ht="12.75">
      <c r="A42" s="15"/>
      <c r="I42" s="3" t="s">
        <v>36</v>
      </c>
      <c r="J42" s="15" t="s">
        <v>88</v>
      </c>
      <c r="K42" s="15"/>
      <c r="N42" s="5">
        <f>Total_Alternates</f>
        <v>0</v>
      </c>
    </row>
    <row r="43" spans="1:11" ht="12.75">
      <c r="A43" s="15"/>
      <c r="I43" s="2"/>
      <c r="J43" s="15"/>
      <c r="K43" s="15"/>
    </row>
    <row r="44" spans="1:11" ht="12.75">
      <c r="A44" s="15"/>
      <c r="I44" s="3" t="s">
        <v>35</v>
      </c>
      <c r="J44" s="15" t="s">
        <v>89</v>
      </c>
      <c r="K44" s="15"/>
    </row>
    <row r="45" spans="1:14" ht="12.75">
      <c r="A45" s="3" t="s">
        <v>33</v>
      </c>
      <c r="C45" s="15" t="s">
        <v>34</v>
      </c>
      <c r="G45" s="5">
        <f>Line_9+Line_11</f>
        <v>0</v>
      </c>
      <c r="I45" s="2"/>
      <c r="J45" s="15" t="s">
        <v>37</v>
      </c>
      <c r="K45" s="15"/>
      <c r="N45" s="5">
        <f>N31+Line_17</f>
        <v>0</v>
      </c>
    </row>
    <row r="46" spans="1:14" ht="12.75">
      <c r="A46" s="3"/>
      <c r="C46" s="15"/>
      <c r="G46" s="14"/>
      <c r="I46" s="2"/>
      <c r="J46" s="15"/>
      <c r="K46" s="15"/>
      <c r="N46" s="14"/>
    </row>
    <row r="47" spans="1:14" s="84" customFormat="1" ht="39.75" customHeight="1">
      <c r="A47" s="83"/>
      <c r="C47" s="94" t="s">
        <v>99</v>
      </c>
      <c r="D47" s="95"/>
      <c r="E47" s="95"/>
      <c r="F47" s="95"/>
      <c r="G47" s="95"/>
      <c r="H47" s="95"/>
      <c r="I47" s="95"/>
      <c r="J47" s="95"/>
      <c r="K47" s="95"/>
      <c r="L47" s="95"/>
      <c r="M47" s="95"/>
      <c r="N47" s="95"/>
    </row>
    <row r="48" spans="1:14" ht="12.75">
      <c r="A48" s="3"/>
      <c r="G48" s="14"/>
      <c r="I48" s="2"/>
      <c r="J48" s="15"/>
      <c r="K48" s="15"/>
      <c r="N48" s="14"/>
    </row>
    <row r="49" spans="1:14" ht="12.75">
      <c r="A49" s="89" t="s">
        <v>45</v>
      </c>
      <c r="B49" s="89"/>
      <c r="C49" s="89"/>
      <c r="D49" s="89"/>
      <c r="E49" s="89"/>
      <c r="F49" s="89"/>
      <c r="G49" s="89"/>
      <c r="H49" s="89"/>
      <c r="I49" s="89"/>
      <c r="J49" s="89"/>
      <c r="K49" s="89"/>
      <c r="L49" s="89"/>
      <c r="M49" s="89"/>
      <c r="N49" s="89"/>
    </row>
    <row r="50" ht="12.75">
      <c r="I50" s="2"/>
    </row>
    <row r="51" ht="12.75">
      <c r="I51" s="2"/>
    </row>
    <row r="52" ht="12.75">
      <c r="I52" s="2"/>
    </row>
    <row r="53" ht="12.75">
      <c r="I53" s="2"/>
    </row>
  </sheetData>
  <sheetProtection selectLockedCells="1"/>
  <mergeCells count="9">
    <mergeCell ref="A49:N49"/>
    <mergeCell ref="A1:N1"/>
    <mergeCell ref="A2:N2"/>
    <mergeCell ref="K3:N3"/>
    <mergeCell ref="L7:N7"/>
    <mergeCell ref="L4:N4"/>
    <mergeCell ref="L5:N5"/>
    <mergeCell ref="L6:N6"/>
    <mergeCell ref="C47:N47"/>
  </mergeCells>
  <printOptions/>
  <pageMargins left="0.4" right="0.4" top="0.5" bottom="1" header="0.5" footer="0.5"/>
  <pageSetup fitToHeight="1" fitToWidth="1" horizontalDpi="600" verticalDpi="600" orientation="portrait" scale="91" r:id="rId1"/>
  <headerFooter alignWithMargins="0">
    <oddFooter>&amp;LNovember 2019</oddFooter>
  </headerFooter>
</worksheet>
</file>

<file path=xl/worksheets/sheet2.xml><?xml version="1.0" encoding="utf-8"?>
<worksheet xmlns="http://schemas.openxmlformats.org/spreadsheetml/2006/main" xmlns:r="http://schemas.openxmlformats.org/officeDocument/2006/relationships">
  <dimension ref="A1:U32"/>
  <sheetViews>
    <sheetView zoomScalePageLayoutView="0" workbookViewId="0" topLeftCell="A1">
      <selection activeCell="M18" sqref="M18"/>
    </sheetView>
  </sheetViews>
  <sheetFormatPr defaultColWidth="9.140625" defaultRowHeight="12.75"/>
  <cols>
    <col min="1" max="1" width="10.8515625" style="0" customWidth="1"/>
    <col min="2" max="4" width="16.7109375" style="0" customWidth="1"/>
    <col min="5" max="5" width="1.1484375" style="0" customWidth="1"/>
    <col min="6" max="6" width="14.140625" style="0" customWidth="1"/>
    <col min="7" max="7" width="1.28515625" style="0" customWidth="1"/>
    <col min="8" max="9" width="16.7109375" style="0" customWidth="1"/>
    <col min="10" max="10" width="13.57421875" style="0" customWidth="1"/>
    <col min="11" max="11" width="0.85546875" style="0" customWidth="1"/>
    <col min="12" max="13" width="16.7109375" style="0" customWidth="1"/>
    <col min="14" max="14" width="1.1484375" style="0" customWidth="1"/>
    <col min="15" max="15" width="12.00390625" style="0" customWidth="1"/>
  </cols>
  <sheetData>
    <row r="1" spans="1:15" ht="18.75" thickBot="1">
      <c r="A1" s="98" t="s">
        <v>56</v>
      </c>
      <c r="B1" s="89"/>
      <c r="C1" s="89"/>
      <c r="D1" s="89"/>
      <c r="E1" s="89"/>
      <c r="F1" s="89"/>
      <c r="G1" s="89"/>
      <c r="H1" s="89"/>
      <c r="I1" s="89"/>
      <c r="J1" s="89"/>
      <c r="K1" s="89"/>
      <c r="L1" s="89"/>
      <c r="M1" s="89"/>
      <c r="N1" s="89"/>
      <c r="O1" s="89"/>
    </row>
    <row r="2" spans="1:15" ht="64.5" thickTop="1">
      <c r="A2" s="34" t="s">
        <v>55</v>
      </c>
      <c r="B2" s="33" t="s">
        <v>61</v>
      </c>
      <c r="C2" s="50" t="s">
        <v>63</v>
      </c>
      <c r="D2" s="49" t="s">
        <v>60</v>
      </c>
      <c r="E2" s="31"/>
      <c r="F2" s="85"/>
      <c r="G2" s="30"/>
      <c r="H2" s="33" t="s">
        <v>72</v>
      </c>
      <c r="I2" s="50" t="s">
        <v>59</v>
      </c>
      <c r="J2" s="49" t="s">
        <v>58</v>
      </c>
      <c r="K2" s="31"/>
      <c r="L2" s="33" t="s">
        <v>62</v>
      </c>
      <c r="M2" s="49" t="s">
        <v>104</v>
      </c>
      <c r="N2" s="15"/>
      <c r="O2" s="32" t="s">
        <v>71</v>
      </c>
    </row>
    <row r="3" spans="1:15" ht="15" customHeight="1">
      <c r="A3" s="35" t="s">
        <v>48</v>
      </c>
      <c r="B3" s="47"/>
      <c r="C3" s="48"/>
      <c r="D3" s="39">
        <f>B3+C3</f>
        <v>0</v>
      </c>
      <c r="F3" s="86"/>
      <c r="H3" s="37">
        <f>General_Total_Alternates</f>
        <v>0</v>
      </c>
      <c r="I3" s="38">
        <f>D3+H3</f>
        <v>0</v>
      </c>
      <c r="J3" s="39">
        <f>ROUNDUP((I3*0.03)/100,0)*100</f>
        <v>0</v>
      </c>
      <c r="L3" s="37">
        <f>D3+J3</f>
        <v>0</v>
      </c>
      <c r="M3" s="39">
        <f>I3+J3</f>
        <v>0</v>
      </c>
      <c r="O3" s="64">
        <f aca="true" t="shared" si="0" ref="O3:O13">IF(AND(M3&gt;0,GSF&gt;0),M3/GSF,"")</f>
      </c>
    </row>
    <row r="4" spans="1:15" ht="15" customHeight="1">
      <c r="A4" s="35" t="s">
        <v>49</v>
      </c>
      <c r="B4" s="47"/>
      <c r="C4" s="48"/>
      <c r="D4" s="39">
        <f aca="true" t="shared" si="1" ref="D4:D12">B4+C4</f>
        <v>0</v>
      </c>
      <c r="F4" s="86"/>
      <c r="H4" s="37">
        <f>Plumbing_Total_Alternates</f>
        <v>0</v>
      </c>
      <c r="I4" s="38">
        <f aca="true" t="shared" si="2" ref="I4:I12">D4+H4</f>
        <v>0</v>
      </c>
      <c r="J4" s="39">
        <f aca="true" t="shared" si="3" ref="J4:J12">ROUNDUP((I4*0.03)/100,0)*100</f>
        <v>0</v>
      </c>
      <c r="L4" s="37">
        <f aca="true" t="shared" si="4" ref="L4:L12">D4+J4</f>
        <v>0</v>
      </c>
      <c r="M4" s="39">
        <f aca="true" t="shared" si="5" ref="M4:M12">I4+J4</f>
        <v>0</v>
      </c>
      <c r="O4" s="64">
        <f t="shared" si="0"/>
      </c>
    </row>
    <row r="5" spans="1:15" ht="15" customHeight="1">
      <c r="A5" s="35" t="s">
        <v>50</v>
      </c>
      <c r="B5" s="47"/>
      <c r="C5" s="48"/>
      <c r="D5" s="39">
        <f t="shared" si="1"/>
        <v>0</v>
      </c>
      <c r="F5" s="86"/>
      <c r="H5" s="37">
        <f>Heating_Total_Alternates</f>
        <v>0</v>
      </c>
      <c r="I5" s="38">
        <f t="shared" si="2"/>
        <v>0</v>
      </c>
      <c r="J5" s="39">
        <f t="shared" si="3"/>
        <v>0</v>
      </c>
      <c r="L5" s="37">
        <f t="shared" si="4"/>
        <v>0</v>
      </c>
      <c r="M5" s="39">
        <f t="shared" si="5"/>
        <v>0</v>
      </c>
      <c r="O5" s="64">
        <f t="shared" si="0"/>
      </c>
    </row>
    <row r="6" spans="1:15" ht="15" customHeight="1">
      <c r="A6" s="35" t="s">
        <v>51</v>
      </c>
      <c r="B6" s="47"/>
      <c r="C6" s="48"/>
      <c r="D6" s="39">
        <f t="shared" si="1"/>
        <v>0</v>
      </c>
      <c r="F6" s="86"/>
      <c r="H6" s="37">
        <f>Ventilating_Total_Alternates</f>
        <v>0</v>
      </c>
      <c r="I6" s="38">
        <f t="shared" si="2"/>
        <v>0</v>
      </c>
      <c r="J6" s="39">
        <f t="shared" si="3"/>
        <v>0</v>
      </c>
      <c r="L6" s="37">
        <f t="shared" si="4"/>
        <v>0</v>
      </c>
      <c r="M6" s="39">
        <f t="shared" si="5"/>
        <v>0</v>
      </c>
      <c r="O6" s="64">
        <f t="shared" si="0"/>
      </c>
    </row>
    <row r="7" spans="1:15" ht="15" customHeight="1">
      <c r="A7" s="35" t="s">
        <v>52</v>
      </c>
      <c r="B7" s="47"/>
      <c r="C7" s="48"/>
      <c r="D7" s="39">
        <f t="shared" si="1"/>
        <v>0</v>
      </c>
      <c r="F7" s="86"/>
      <c r="H7" s="37">
        <f>Electrical_Total_Alternates</f>
        <v>0</v>
      </c>
      <c r="I7" s="38">
        <f t="shared" si="2"/>
        <v>0</v>
      </c>
      <c r="J7" s="39">
        <f t="shared" si="3"/>
        <v>0</v>
      </c>
      <c r="L7" s="37">
        <f t="shared" si="4"/>
        <v>0</v>
      </c>
      <c r="M7" s="39">
        <f t="shared" si="5"/>
        <v>0</v>
      </c>
      <c r="O7" s="64">
        <f t="shared" si="0"/>
      </c>
    </row>
    <row r="8" spans="1:15" ht="15" customHeight="1">
      <c r="A8" s="35" t="s">
        <v>53</v>
      </c>
      <c r="B8" s="47"/>
      <c r="C8" s="48"/>
      <c r="D8" s="39">
        <f t="shared" si="1"/>
        <v>0</v>
      </c>
      <c r="F8" s="86"/>
      <c r="H8" s="37">
        <f>Asbestos_Total_Alternates</f>
        <v>0</v>
      </c>
      <c r="I8" s="38">
        <f t="shared" si="2"/>
        <v>0</v>
      </c>
      <c r="J8" s="39">
        <f t="shared" si="3"/>
        <v>0</v>
      </c>
      <c r="L8" s="37">
        <f t="shared" si="4"/>
        <v>0</v>
      </c>
      <c r="M8" s="39">
        <f t="shared" si="5"/>
        <v>0</v>
      </c>
      <c r="O8" s="64">
        <f t="shared" si="0"/>
      </c>
    </row>
    <row r="9" spans="1:15" ht="15" customHeight="1">
      <c r="A9" s="35" t="s">
        <v>54</v>
      </c>
      <c r="B9" s="47"/>
      <c r="C9" s="48"/>
      <c r="D9" s="39">
        <f t="shared" si="1"/>
        <v>0</v>
      </c>
      <c r="F9" s="86"/>
      <c r="H9" s="37">
        <f>Sprinkler_Total_Alternates</f>
        <v>0</v>
      </c>
      <c r="I9" s="38">
        <f t="shared" si="2"/>
        <v>0</v>
      </c>
      <c r="J9" s="39">
        <f t="shared" si="3"/>
        <v>0</v>
      </c>
      <c r="L9" s="37">
        <f t="shared" si="4"/>
        <v>0</v>
      </c>
      <c r="M9" s="39">
        <f t="shared" si="5"/>
        <v>0</v>
      </c>
      <c r="O9" s="64">
        <f t="shared" si="0"/>
      </c>
    </row>
    <row r="10" spans="1:15" ht="15" customHeight="1">
      <c r="A10" s="51"/>
      <c r="B10" s="47"/>
      <c r="C10" s="48"/>
      <c r="D10" s="39">
        <f t="shared" si="1"/>
        <v>0</v>
      </c>
      <c r="F10" s="86"/>
      <c r="H10" s="37">
        <f>Other_1_Total_Alternates</f>
        <v>0</v>
      </c>
      <c r="I10" s="38">
        <f t="shared" si="2"/>
        <v>0</v>
      </c>
      <c r="J10" s="39">
        <f t="shared" si="3"/>
        <v>0</v>
      </c>
      <c r="L10" s="37">
        <f t="shared" si="4"/>
        <v>0</v>
      </c>
      <c r="M10" s="39">
        <f t="shared" si="5"/>
        <v>0</v>
      </c>
      <c r="O10" s="64">
        <f t="shared" si="0"/>
      </c>
    </row>
    <row r="11" spans="1:15" ht="15" customHeight="1">
      <c r="A11" s="51"/>
      <c r="B11" s="47"/>
      <c r="C11" s="48"/>
      <c r="D11" s="39">
        <f t="shared" si="1"/>
        <v>0</v>
      </c>
      <c r="F11" s="86"/>
      <c r="H11" s="37">
        <f>Other_2_Total_Alternates</f>
        <v>0</v>
      </c>
      <c r="I11" s="38">
        <f t="shared" si="2"/>
        <v>0</v>
      </c>
      <c r="J11" s="39">
        <f t="shared" si="3"/>
        <v>0</v>
      </c>
      <c r="L11" s="37">
        <f t="shared" si="4"/>
        <v>0</v>
      </c>
      <c r="M11" s="39">
        <f t="shared" si="5"/>
        <v>0</v>
      </c>
      <c r="O11" s="64">
        <f t="shared" si="0"/>
      </c>
    </row>
    <row r="12" spans="1:15" ht="15" customHeight="1">
      <c r="A12" s="51"/>
      <c r="B12" s="47"/>
      <c r="C12" s="48"/>
      <c r="D12" s="39">
        <f t="shared" si="1"/>
        <v>0</v>
      </c>
      <c r="F12" s="86"/>
      <c r="H12" s="37">
        <f>Other_3_Total_Alternates</f>
        <v>0</v>
      </c>
      <c r="I12" s="38">
        <f t="shared" si="2"/>
        <v>0</v>
      </c>
      <c r="J12" s="39">
        <f t="shared" si="3"/>
        <v>0</v>
      </c>
      <c r="L12" s="37">
        <f t="shared" si="4"/>
        <v>0</v>
      </c>
      <c r="M12" s="39">
        <f t="shared" si="5"/>
        <v>0</v>
      </c>
      <c r="O12" s="64">
        <f t="shared" si="0"/>
      </c>
    </row>
    <row r="13" spans="1:15" ht="26.25" thickBot="1">
      <c r="A13" s="36" t="s">
        <v>57</v>
      </c>
      <c r="B13" s="40">
        <f>SUM(B3:B12)</f>
        <v>0</v>
      </c>
      <c r="C13" s="43">
        <f>SUM(C3:C12)</f>
        <v>0</v>
      </c>
      <c r="D13" s="45">
        <f>SUM(D3:D12)</f>
        <v>0</v>
      </c>
      <c r="F13" s="87"/>
      <c r="H13" s="46">
        <f>SUM(H3:H12)</f>
        <v>0</v>
      </c>
      <c r="I13" s="41">
        <f>SUM(I3:I12)</f>
        <v>0</v>
      </c>
      <c r="J13" s="42">
        <f>SUM(J3:J12)</f>
        <v>0</v>
      </c>
      <c r="L13" s="46">
        <f>SUM(L3:L12)</f>
        <v>0</v>
      </c>
      <c r="M13" s="42">
        <f>SUM(M3:M12)</f>
        <v>0</v>
      </c>
      <c r="O13" s="44">
        <f t="shared" si="0"/>
      </c>
    </row>
    <row r="14" spans="1:15" ht="13.5" thickTop="1">
      <c r="A14" s="53"/>
      <c r="B14" s="14"/>
      <c r="C14" s="14"/>
      <c r="D14" s="14"/>
      <c r="F14" s="14"/>
      <c r="H14" s="14"/>
      <c r="I14" s="14"/>
      <c r="J14" s="14"/>
      <c r="L14" s="14"/>
      <c r="M14" s="14"/>
      <c r="O14" s="14"/>
    </row>
    <row r="15" spans="1:21" s="59" customFormat="1" ht="12.75">
      <c r="A15" s="65" t="s">
        <v>55</v>
      </c>
      <c r="B15" s="58" t="s">
        <v>80</v>
      </c>
      <c r="C15" s="58" t="s">
        <v>81</v>
      </c>
      <c r="D15" s="99" t="s">
        <v>82</v>
      </c>
      <c r="E15" s="99"/>
      <c r="F15" s="99" t="s">
        <v>83</v>
      </c>
      <c r="G15" s="99"/>
      <c r="H15" s="55" t="s">
        <v>84</v>
      </c>
      <c r="I15" s="55" t="s">
        <v>85</v>
      </c>
      <c r="J15" s="99" t="s">
        <v>86</v>
      </c>
      <c r="K15" s="99"/>
      <c r="L15" s="58" t="s">
        <v>87</v>
      </c>
      <c r="M15" s="58" t="s">
        <v>64</v>
      </c>
      <c r="N15" s="22"/>
      <c r="O15" s="11"/>
      <c r="P15" s="11"/>
      <c r="Q15" s="11"/>
      <c r="R15" s="11"/>
      <c r="S15" s="11"/>
      <c r="T15" s="11"/>
      <c r="U15" s="11"/>
    </row>
    <row r="16" spans="1:15" ht="15" customHeight="1">
      <c r="A16" s="57" t="s">
        <v>48</v>
      </c>
      <c r="B16" s="48"/>
      <c r="C16" s="48"/>
      <c r="D16" s="96"/>
      <c r="E16" s="97"/>
      <c r="F16" s="60"/>
      <c r="G16" s="61"/>
      <c r="H16" s="48"/>
      <c r="I16" s="48"/>
      <c r="J16" s="96"/>
      <c r="K16" s="97"/>
      <c r="L16" s="48"/>
      <c r="M16" s="38">
        <f>SUM(B16:L16)</f>
        <v>0</v>
      </c>
      <c r="N16" s="22"/>
      <c r="O16" s="11"/>
    </row>
    <row r="17" spans="1:15" ht="15" customHeight="1">
      <c r="A17" s="55" t="s">
        <v>49</v>
      </c>
      <c r="B17" s="48"/>
      <c r="C17" s="48"/>
      <c r="D17" s="96"/>
      <c r="E17" s="97"/>
      <c r="F17" s="60"/>
      <c r="G17" s="61"/>
      <c r="H17" s="48"/>
      <c r="I17" s="48"/>
      <c r="J17" s="96"/>
      <c r="K17" s="97"/>
      <c r="L17" s="48"/>
      <c r="M17" s="38">
        <f aca="true" t="shared" si="6" ref="M17:M25">SUM(B17:L17)</f>
        <v>0</v>
      </c>
      <c r="N17" s="22"/>
      <c r="O17" s="11"/>
    </row>
    <row r="18" spans="1:15" ht="15" customHeight="1">
      <c r="A18" s="55" t="s">
        <v>50</v>
      </c>
      <c r="B18" s="48"/>
      <c r="C18" s="48"/>
      <c r="D18" s="96"/>
      <c r="E18" s="97"/>
      <c r="F18" s="60"/>
      <c r="G18" s="61"/>
      <c r="H18" s="48"/>
      <c r="I18" s="48"/>
      <c r="J18" s="96"/>
      <c r="K18" s="97"/>
      <c r="L18" s="48"/>
      <c r="M18" s="38">
        <f t="shared" si="6"/>
        <v>0</v>
      </c>
      <c r="N18" s="22"/>
      <c r="O18" s="11"/>
    </row>
    <row r="19" spans="1:15" ht="15" customHeight="1">
      <c r="A19" s="55" t="s">
        <v>51</v>
      </c>
      <c r="B19" s="48"/>
      <c r="C19" s="48"/>
      <c r="D19" s="96"/>
      <c r="E19" s="97"/>
      <c r="F19" s="60"/>
      <c r="G19" s="61"/>
      <c r="H19" s="48"/>
      <c r="I19" s="48"/>
      <c r="J19" s="96"/>
      <c r="K19" s="97"/>
      <c r="L19" s="48"/>
      <c r="M19" s="38">
        <f t="shared" si="6"/>
        <v>0</v>
      </c>
      <c r="N19" s="22"/>
      <c r="O19" s="11"/>
    </row>
    <row r="20" spans="1:15" ht="15" customHeight="1">
      <c r="A20" s="55" t="s">
        <v>52</v>
      </c>
      <c r="B20" s="48"/>
      <c r="C20" s="48"/>
      <c r="D20" s="96"/>
      <c r="E20" s="97"/>
      <c r="F20" s="60"/>
      <c r="G20" s="61"/>
      <c r="H20" s="48"/>
      <c r="I20" s="48"/>
      <c r="J20" s="96"/>
      <c r="K20" s="97"/>
      <c r="L20" s="48"/>
      <c r="M20" s="38">
        <f t="shared" si="6"/>
        <v>0</v>
      </c>
      <c r="N20" s="22"/>
      <c r="O20" s="11"/>
    </row>
    <row r="21" spans="1:15" ht="15" customHeight="1">
      <c r="A21" s="55" t="s">
        <v>53</v>
      </c>
      <c r="B21" s="48"/>
      <c r="C21" s="48"/>
      <c r="D21" s="96"/>
      <c r="E21" s="97"/>
      <c r="F21" s="60"/>
      <c r="G21" s="61"/>
      <c r="H21" s="48"/>
      <c r="I21" s="48"/>
      <c r="J21" s="96"/>
      <c r="K21" s="97"/>
      <c r="L21" s="48"/>
      <c r="M21" s="38">
        <f t="shared" si="6"/>
        <v>0</v>
      </c>
      <c r="N21" s="22"/>
      <c r="O21" s="11"/>
    </row>
    <row r="22" spans="1:15" ht="15" customHeight="1">
      <c r="A22" s="55" t="s">
        <v>54</v>
      </c>
      <c r="B22" s="48"/>
      <c r="C22" s="48"/>
      <c r="D22" s="96"/>
      <c r="E22" s="97"/>
      <c r="F22" s="60"/>
      <c r="G22" s="61"/>
      <c r="H22" s="48"/>
      <c r="I22" s="48"/>
      <c r="J22" s="96"/>
      <c r="K22" s="97"/>
      <c r="L22" s="48"/>
      <c r="M22" s="38">
        <f t="shared" si="6"/>
        <v>0</v>
      </c>
      <c r="N22" s="22"/>
      <c r="O22" s="11"/>
    </row>
    <row r="23" spans="1:15" ht="15" customHeight="1">
      <c r="A23" s="54"/>
      <c r="B23" s="48"/>
      <c r="C23" s="48"/>
      <c r="D23" s="96"/>
      <c r="E23" s="97"/>
      <c r="F23" s="60"/>
      <c r="G23" s="61"/>
      <c r="H23" s="48"/>
      <c r="I23" s="48"/>
      <c r="J23" s="96"/>
      <c r="K23" s="97"/>
      <c r="L23" s="48"/>
      <c r="M23" s="38">
        <f t="shared" si="6"/>
        <v>0</v>
      </c>
      <c r="N23" s="22"/>
      <c r="O23" s="11"/>
    </row>
    <row r="24" spans="1:15" ht="15" customHeight="1">
      <c r="A24" s="54"/>
      <c r="B24" s="48"/>
      <c r="C24" s="48"/>
      <c r="D24" s="96"/>
      <c r="E24" s="97"/>
      <c r="F24" s="60"/>
      <c r="G24" s="61"/>
      <c r="H24" s="48"/>
      <c r="I24" s="48"/>
      <c r="J24" s="96"/>
      <c r="K24" s="97"/>
      <c r="L24" s="48"/>
      <c r="M24" s="38">
        <f t="shared" si="6"/>
        <v>0</v>
      </c>
      <c r="N24" s="22"/>
      <c r="O24" s="11"/>
    </row>
    <row r="25" spans="1:15" ht="15" customHeight="1">
      <c r="A25" s="54"/>
      <c r="B25" s="48"/>
      <c r="C25" s="48"/>
      <c r="D25" s="96"/>
      <c r="E25" s="97"/>
      <c r="F25" s="60"/>
      <c r="G25" s="61"/>
      <c r="H25" s="48"/>
      <c r="I25" s="48"/>
      <c r="J25" s="96"/>
      <c r="K25" s="97"/>
      <c r="L25" s="48"/>
      <c r="M25" s="38">
        <f t="shared" si="6"/>
        <v>0</v>
      </c>
      <c r="N25" s="22"/>
      <c r="O25" s="11"/>
    </row>
    <row r="26" spans="1:15" ht="25.5">
      <c r="A26" s="56" t="s">
        <v>57</v>
      </c>
      <c r="B26" s="38">
        <f>SUM(B16:B25)</f>
        <v>0</v>
      </c>
      <c r="C26" s="38">
        <f aca="true" t="shared" si="7" ref="C26:M26">SUM(C16:C25)</f>
        <v>0</v>
      </c>
      <c r="D26" s="100">
        <f>SUM(D16:E25)</f>
        <v>0</v>
      </c>
      <c r="E26" s="101"/>
      <c r="F26" s="100">
        <f>SUM(F16:G25)</f>
        <v>0</v>
      </c>
      <c r="G26" s="101"/>
      <c r="H26" s="38">
        <f t="shared" si="7"/>
        <v>0</v>
      </c>
      <c r="I26" s="38">
        <f t="shared" si="7"/>
        <v>0</v>
      </c>
      <c r="J26" s="100">
        <v>0</v>
      </c>
      <c r="K26" s="101"/>
      <c r="L26" s="38">
        <f t="shared" si="7"/>
        <v>0</v>
      </c>
      <c r="M26" s="38">
        <f t="shared" si="7"/>
        <v>0</v>
      </c>
      <c r="N26" s="22"/>
      <c r="O26" s="11"/>
    </row>
    <row r="29" ht="12.75">
      <c r="A29" s="15"/>
    </row>
    <row r="30" ht="12.75">
      <c r="A30" s="15" t="s">
        <v>79</v>
      </c>
    </row>
    <row r="31" ht="12.75">
      <c r="A31" s="15"/>
    </row>
    <row r="32" spans="2:15" ht="12.75">
      <c r="B32" s="68" t="s">
        <v>105</v>
      </c>
      <c r="C32" s="18"/>
      <c r="D32" s="18"/>
      <c r="E32" s="18"/>
      <c r="F32" s="18"/>
      <c r="G32" s="18"/>
      <c r="H32" s="18" t="s">
        <v>73</v>
      </c>
      <c r="I32" s="18"/>
      <c r="J32" s="18"/>
      <c r="K32" s="18"/>
      <c r="L32" s="18"/>
      <c r="M32" s="18"/>
      <c r="N32" s="18"/>
      <c r="O32" s="18"/>
    </row>
  </sheetData>
  <sheetProtection selectLockedCells="1"/>
  <mergeCells count="27">
    <mergeCell ref="F26:G26"/>
    <mergeCell ref="D23:E23"/>
    <mergeCell ref="D24:E24"/>
    <mergeCell ref="D25:E25"/>
    <mergeCell ref="D26:E26"/>
    <mergeCell ref="J24:K24"/>
    <mergeCell ref="J25:K25"/>
    <mergeCell ref="J26:K26"/>
    <mergeCell ref="J23:K23"/>
    <mergeCell ref="J16:K16"/>
    <mergeCell ref="J17:K17"/>
    <mergeCell ref="J18:K18"/>
    <mergeCell ref="J19:K19"/>
    <mergeCell ref="D16:E16"/>
    <mergeCell ref="D17:E17"/>
    <mergeCell ref="D18:E18"/>
    <mergeCell ref="D19:E19"/>
    <mergeCell ref="D20:E20"/>
    <mergeCell ref="A1:O1"/>
    <mergeCell ref="D15:E15"/>
    <mergeCell ref="F15:G15"/>
    <mergeCell ref="J15:K15"/>
    <mergeCell ref="D22:E22"/>
    <mergeCell ref="J20:K20"/>
    <mergeCell ref="J21:K21"/>
    <mergeCell ref="J22:K22"/>
    <mergeCell ref="D21:E21"/>
  </mergeCells>
  <printOptions/>
  <pageMargins left="0.4" right="0.4" top="1" bottom="1" header="0.5" footer="0.5"/>
  <pageSetup horizontalDpi="600" verticalDpi="600" orientation="landscape" scale="75" r:id="rId1"/>
  <headerFooter alignWithMargins="0">
    <oddFooter>&amp;LAugust 2018</oddFooter>
  </headerFooter>
  <ignoredErrors>
    <ignoredError sqref="D3 D4:D12 H26:I26 L26 M16 M17:M25 B13:C13 O3:O13 B26:C26"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Construction</Manager>
  <Company>Capital Development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Project Cost Budget</dc:title>
  <dc:subject>PPCB - Project Costs and Trade Estimates</dc:subject>
  <dc:creator>Wayne Huckabee kf12/05</dc:creator>
  <cp:keywords/>
  <dc:description>Web, DCM, PM</dc:description>
  <cp:lastModifiedBy>Lance, Brent</cp:lastModifiedBy>
  <cp:lastPrinted>2019-11-05T22:02:32Z</cp:lastPrinted>
  <dcterms:created xsi:type="dcterms:W3CDTF">2005-02-08T13:27:41Z</dcterms:created>
  <dcterms:modified xsi:type="dcterms:W3CDTF">2021-04-15T21:21:09Z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Type">
    <vt:lpwstr>Form</vt:lpwstr>
  </property>
  <property fmtid="{D5CDD505-2E9C-101B-9397-08002B2CF9AE}" pid="3" name="Category">
    <vt:lpwstr>Design</vt:lpwstr>
  </property>
  <property fmtid="{D5CDD505-2E9C-101B-9397-08002B2CF9AE}" pid="4" name="IconOverlay">
    <vt:lpwstr/>
  </property>
  <property fmtid="{D5CDD505-2E9C-101B-9397-08002B2CF9AE}" pid="5" name="PublishingExpirationDate">
    <vt:lpwstr/>
  </property>
  <property fmtid="{D5CDD505-2E9C-101B-9397-08002B2CF9AE}" pid="6" name="PublishingStartDate">
    <vt:lpwstr/>
  </property>
  <property fmtid="{D5CDD505-2E9C-101B-9397-08002B2CF9AE}" pid="7" name="ContentTypeId">
    <vt:lpwstr>0x01010060841D9C829A834292498EA7154E08A0</vt:lpwstr>
  </property>
  <property fmtid="{D5CDD505-2E9C-101B-9397-08002B2CF9AE}" pid="8" name="_ip_UnifiedCompliancePolicyUIAction">
    <vt:lpwstr/>
  </property>
  <property fmtid="{D5CDD505-2E9C-101B-9397-08002B2CF9AE}" pid="9" name="_ip_UnifiedCompliancePolicyProperties">
    <vt:lpwstr/>
  </property>
</Properties>
</file>